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13_ncr:1_{9649886B-BA04-4EF1-BBCD-B020A1C1925C}" xr6:coauthVersionLast="46" xr6:coauthVersionMax="46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4" i="1" l="1"/>
  <c r="H155" i="1"/>
  <c r="H156" i="1"/>
  <c r="H157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137" i="1"/>
  <c r="H132" i="1"/>
  <c r="H133" i="1"/>
  <c r="H116" i="1"/>
  <c r="H117" i="1"/>
  <c r="H121" i="1"/>
  <c r="H122" i="1"/>
  <c r="H123" i="1"/>
  <c r="H115" i="1"/>
  <c r="H82" i="1"/>
  <c r="H83" i="1"/>
  <c r="H84" i="1"/>
  <c r="H75" i="1"/>
  <c r="H76" i="1"/>
  <c r="H74" i="1"/>
  <c r="H66" i="1"/>
  <c r="H67" i="1"/>
  <c r="H68" i="1"/>
  <c r="H69" i="1"/>
  <c r="H70" i="1"/>
  <c r="H71" i="1"/>
  <c r="H72" i="1"/>
  <c r="H65" i="1"/>
  <c r="H49" i="1"/>
  <c r="E153" i="1"/>
  <c r="H153" i="1" s="1"/>
  <c r="E154" i="1"/>
  <c r="E155" i="1"/>
  <c r="E156" i="1"/>
  <c r="E157" i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E135" i="1"/>
  <c r="H135" i="1" s="1"/>
  <c r="E133" i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E125" i="1"/>
  <c r="H125" i="1" s="1"/>
  <c r="E116" i="1"/>
  <c r="E117" i="1"/>
  <c r="E118" i="1"/>
  <c r="H118" i="1" s="1"/>
  <c r="E119" i="1"/>
  <c r="H119" i="1" s="1"/>
  <c r="E120" i="1"/>
  <c r="H120" i="1" s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E83" i="1"/>
  <c r="E84" i="1"/>
  <c r="E78" i="1"/>
  <c r="H78" i="1" s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C10" i="1" s="1"/>
  <c r="H12" i="1"/>
  <c r="G12" i="1"/>
  <c r="F12" i="1"/>
  <c r="E12" i="1"/>
  <c r="D12" i="1"/>
  <c r="C12" i="1"/>
  <c r="G85" i="1" l="1"/>
  <c r="F10" i="1"/>
  <c r="G10" i="1"/>
  <c r="F85" i="1"/>
  <c r="C160" i="1"/>
  <c r="D85" i="1"/>
  <c r="H85" i="1"/>
  <c r="D10" i="1"/>
  <c r="H10" i="1"/>
  <c r="E85" i="1"/>
  <c r="E10" i="1"/>
  <c r="G160" i="1" l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<sst xmlns="http://schemas.openxmlformats.org/spreadsheetml/2006/main" count="163" uniqueCount="90">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</sst>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119" zoomScale="90" zoomScaleNormal="90" workbookViewId="0">
      <selection activeCell="F105" sqref="F105:G109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2872661018.9999995</v>
      </c>
      <c r="D10" s="8">
        <f>SUM(D12,D20,D30,D40,D50,D60,D64,D73,D77)</f>
        <v>443085417.05000013</v>
      </c>
      <c r="E10" s="28">
        <f t="shared" ref="E10:H10" si="0">SUM(E12,E20,E30,E40,E50,E60,E64,E73,E77)</f>
        <v>3315746436.0500002</v>
      </c>
      <c r="F10" s="8">
        <f t="shared" si="0"/>
        <v>3219328419.6599998</v>
      </c>
      <c r="G10" s="8">
        <f t="shared" si="0"/>
        <v>3169942753.0899997</v>
      </c>
      <c r="H10" s="28">
        <f t="shared" si="0"/>
        <v>96418016.390000105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1229831473.3599999</v>
      </c>
      <c r="D12" s="7">
        <f>SUM(D13:D19)</f>
        <v>54884073.799999997</v>
      </c>
      <c r="E12" s="29">
        <f t="shared" ref="E12:H12" si="1">SUM(E13:E19)</f>
        <v>1284715547.1600001</v>
      </c>
      <c r="F12" s="7">
        <f t="shared" si="1"/>
        <v>1284271535.8500001</v>
      </c>
      <c r="G12" s="7">
        <f t="shared" si="1"/>
        <v>1284121027.5</v>
      </c>
      <c r="H12" s="29">
        <f t="shared" si="1"/>
        <v>444011.30999998795</v>
      </c>
    </row>
    <row r="13" spans="2:9" ht="24" x14ac:dyDescent="0.2">
      <c r="B13" s="10" t="s">
        <v>14</v>
      </c>
      <c r="C13" s="25">
        <v>378234240.73000002</v>
      </c>
      <c r="D13" s="25">
        <v>-17363533.840000004</v>
      </c>
      <c r="E13" s="30">
        <f>SUM(C13:D13)</f>
        <v>360870706.88999999</v>
      </c>
      <c r="F13" s="26">
        <v>360870706.88999999</v>
      </c>
      <c r="G13" s="26">
        <v>360870706.88999999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27516607.010000002</v>
      </c>
      <c r="D14" s="25">
        <v>12252484.690000001</v>
      </c>
      <c r="E14" s="30">
        <f t="shared" ref="E14:E79" si="2">SUM(C14:D14)</f>
        <v>39769091.700000003</v>
      </c>
      <c r="F14" s="26">
        <v>39766129.689999998</v>
      </c>
      <c r="G14" s="26">
        <v>39766129.689999998</v>
      </c>
      <c r="H14" s="34">
        <f t="shared" ref="H14:H79" si="3">SUM(E14-F14)</f>
        <v>2962.0100000053644</v>
      </c>
    </row>
    <row r="15" spans="2:9" x14ac:dyDescent="0.2">
      <c r="B15" s="10" t="s">
        <v>16</v>
      </c>
      <c r="C15" s="25">
        <v>293177674.88999999</v>
      </c>
      <c r="D15" s="25">
        <v>32781059.799999982</v>
      </c>
      <c r="E15" s="30">
        <f t="shared" si="2"/>
        <v>325958734.68999994</v>
      </c>
      <c r="F15" s="26">
        <v>325517685.38999999</v>
      </c>
      <c r="G15" s="26">
        <v>325517685.38999999</v>
      </c>
      <c r="H15" s="34">
        <f t="shared" si="3"/>
        <v>441049.29999995232</v>
      </c>
    </row>
    <row r="16" spans="2:9" x14ac:dyDescent="0.2">
      <c r="B16" s="10" t="s">
        <v>17</v>
      </c>
      <c r="C16" s="25">
        <v>53411574.359999999</v>
      </c>
      <c r="D16" s="25">
        <v>18016759.939999998</v>
      </c>
      <c r="E16" s="30">
        <f t="shared" si="2"/>
        <v>71428334.299999997</v>
      </c>
      <c r="F16" s="26">
        <v>71428334.299999997</v>
      </c>
      <c r="G16" s="26">
        <v>71428334.299999997</v>
      </c>
      <c r="H16" s="34">
        <f t="shared" si="3"/>
        <v>0</v>
      </c>
    </row>
    <row r="17" spans="2:8" x14ac:dyDescent="0.2">
      <c r="B17" s="10" t="s">
        <v>18</v>
      </c>
      <c r="C17" s="25">
        <v>302510616.57999998</v>
      </c>
      <c r="D17" s="25">
        <v>46311414.030000001</v>
      </c>
      <c r="E17" s="30">
        <f t="shared" si="2"/>
        <v>348822030.61000001</v>
      </c>
      <c r="F17" s="26">
        <v>348822030.61000001</v>
      </c>
      <c r="G17" s="26">
        <v>348699246.61000001</v>
      </c>
      <c r="H17" s="34">
        <f t="shared" si="3"/>
        <v>0</v>
      </c>
    </row>
    <row r="18" spans="2:8" x14ac:dyDescent="0.2">
      <c r="B18" s="10" t="s">
        <v>19</v>
      </c>
      <c r="C18" s="25">
        <v>3460384.24</v>
      </c>
      <c r="D18" s="25">
        <v>-2223611.0199999996</v>
      </c>
      <c r="E18" s="30">
        <f t="shared" si="2"/>
        <v>1236773.2200000007</v>
      </c>
      <c r="F18" s="26">
        <v>1236773.2200000002</v>
      </c>
      <c r="G18" s="26">
        <v>1209048.8700000001</v>
      </c>
      <c r="H18" s="34">
        <f t="shared" si="3"/>
        <v>4.6566128730773926E-10</v>
      </c>
    </row>
    <row r="19" spans="2:8" x14ac:dyDescent="0.2">
      <c r="B19" s="10" t="s">
        <v>20</v>
      </c>
      <c r="C19" s="25">
        <v>171520375.55000001</v>
      </c>
      <c r="D19" s="25">
        <v>-34890499.799999982</v>
      </c>
      <c r="E19" s="30">
        <f t="shared" si="2"/>
        <v>136629875.75000003</v>
      </c>
      <c r="F19" s="26">
        <v>136629875.75</v>
      </c>
      <c r="G19" s="26">
        <v>136629875.75</v>
      </c>
      <c r="H19" s="34">
        <f t="shared" si="3"/>
        <v>2.9802322387695313E-8</v>
      </c>
    </row>
    <row r="20" spans="2:8" s="9" customFormat="1" ht="24" x14ac:dyDescent="0.2">
      <c r="B20" s="12" t="s">
        <v>21</v>
      </c>
      <c r="C20" s="7">
        <f>SUM(C21:C29)</f>
        <v>116238898.67999998</v>
      </c>
      <c r="D20" s="7">
        <f t="shared" ref="D20:H20" si="4">SUM(D21:D29)</f>
        <v>11287587.230000004</v>
      </c>
      <c r="E20" s="29">
        <f t="shared" si="4"/>
        <v>127526485.91</v>
      </c>
      <c r="F20" s="7">
        <f t="shared" si="4"/>
        <v>125074382.09999999</v>
      </c>
      <c r="G20" s="7">
        <f t="shared" si="4"/>
        <v>124813650.09999999</v>
      </c>
      <c r="H20" s="29">
        <f t="shared" si="4"/>
        <v>2452103.8099999968</v>
      </c>
    </row>
    <row r="21" spans="2:8" ht="24" x14ac:dyDescent="0.2">
      <c r="B21" s="10" t="s">
        <v>22</v>
      </c>
      <c r="C21" s="25">
        <v>15687726.439999999</v>
      </c>
      <c r="D21" s="25">
        <v>-1673599.5199999958</v>
      </c>
      <c r="E21" s="30">
        <f t="shared" si="2"/>
        <v>14014126.920000004</v>
      </c>
      <c r="F21" s="26">
        <v>13762671.92</v>
      </c>
      <c r="G21" s="26">
        <v>13749238.02</v>
      </c>
      <c r="H21" s="34">
        <f t="shared" si="3"/>
        <v>251455.00000000373</v>
      </c>
    </row>
    <row r="22" spans="2:8" x14ac:dyDescent="0.2">
      <c r="B22" s="10" t="s">
        <v>23</v>
      </c>
      <c r="C22" s="25">
        <v>16176458.92</v>
      </c>
      <c r="D22" s="25">
        <v>3241182.9899999984</v>
      </c>
      <c r="E22" s="30">
        <f t="shared" si="2"/>
        <v>19417641.909999996</v>
      </c>
      <c r="F22" s="26">
        <v>19417641.91</v>
      </c>
      <c r="G22" s="26">
        <v>19401430.309999999</v>
      </c>
      <c r="H22" s="34">
        <f t="shared" si="3"/>
        <v>-3.7252902984619141E-9</v>
      </c>
    </row>
    <row r="23" spans="2:8" ht="24" x14ac:dyDescent="0.2">
      <c r="B23" s="10" t="s">
        <v>24</v>
      </c>
      <c r="C23" s="25">
        <v>64852.58</v>
      </c>
      <c r="D23" s="25">
        <v>-27685.629999999976</v>
      </c>
      <c r="E23" s="30">
        <f t="shared" si="2"/>
        <v>37166.950000000026</v>
      </c>
      <c r="F23" s="26">
        <v>37166.949999999997</v>
      </c>
      <c r="G23" s="26">
        <v>37166.949999999997</v>
      </c>
      <c r="H23" s="34">
        <f t="shared" si="3"/>
        <v>2.9103830456733704E-11</v>
      </c>
    </row>
    <row r="24" spans="2:8" ht="24" x14ac:dyDescent="0.2">
      <c r="B24" s="10" t="s">
        <v>25</v>
      </c>
      <c r="C24" s="25">
        <v>22631231.02</v>
      </c>
      <c r="D24" s="25">
        <v>10074603.939999998</v>
      </c>
      <c r="E24" s="30">
        <f t="shared" si="2"/>
        <v>32705834.959999997</v>
      </c>
      <c r="F24" s="26">
        <v>32533074.530000001</v>
      </c>
      <c r="G24" s="26">
        <v>32440250.210000001</v>
      </c>
      <c r="H24" s="34">
        <f t="shared" si="3"/>
        <v>172760.42999999598</v>
      </c>
    </row>
    <row r="25" spans="2:8" ht="23.45" customHeight="1" x14ac:dyDescent="0.2">
      <c r="B25" s="10" t="s">
        <v>26</v>
      </c>
      <c r="C25" s="25">
        <v>4776948.3</v>
      </c>
      <c r="D25" s="25">
        <v>3484096.6999999993</v>
      </c>
      <c r="E25" s="30">
        <f t="shared" si="2"/>
        <v>8261044.9999999991</v>
      </c>
      <c r="F25" s="26">
        <v>8261045</v>
      </c>
      <c r="G25" s="26">
        <v>8261045</v>
      </c>
      <c r="H25" s="34">
        <f t="shared" si="3"/>
        <v>-9.3132257461547852E-10</v>
      </c>
    </row>
    <row r="26" spans="2:8" x14ac:dyDescent="0.2">
      <c r="B26" s="10" t="s">
        <v>27</v>
      </c>
      <c r="C26" s="25">
        <v>26662074.329999998</v>
      </c>
      <c r="D26" s="25">
        <v>114955.65000000596</v>
      </c>
      <c r="E26" s="30">
        <f t="shared" si="2"/>
        <v>26777029.980000004</v>
      </c>
      <c r="F26" s="26">
        <v>26777029.98</v>
      </c>
      <c r="G26" s="26">
        <v>26777029.98</v>
      </c>
      <c r="H26" s="34">
        <f t="shared" si="3"/>
        <v>3.7252902984619141E-9</v>
      </c>
    </row>
    <row r="27" spans="2:8" ht="24" x14ac:dyDescent="0.2">
      <c r="B27" s="10" t="s">
        <v>28</v>
      </c>
      <c r="C27" s="25">
        <v>6694619.1600000001</v>
      </c>
      <c r="D27" s="25">
        <v>2181887.7599999979</v>
      </c>
      <c r="E27" s="30">
        <f t="shared" si="2"/>
        <v>8876506.9199999981</v>
      </c>
      <c r="F27" s="26">
        <v>6977481.0599999996</v>
      </c>
      <c r="G27" s="26">
        <v>6953770.1299999999</v>
      </c>
      <c r="H27" s="34">
        <f t="shared" si="3"/>
        <v>1899025.8599999985</v>
      </c>
    </row>
    <row r="28" spans="2:8" ht="12" customHeight="1" x14ac:dyDescent="0.2">
      <c r="B28" s="10" t="s">
        <v>29</v>
      </c>
      <c r="C28" s="25">
        <v>135951.79999999999</v>
      </c>
      <c r="D28" s="25">
        <v>58693.300000000017</v>
      </c>
      <c r="E28" s="30">
        <f t="shared" si="2"/>
        <v>194645.1</v>
      </c>
      <c r="F28" s="26">
        <v>194645.1</v>
      </c>
      <c r="G28" s="26">
        <v>194645.1</v>
      </c>
      <c r="H28" s="34">
        <f t="shared" si="3"/>
        <v>0</v>
      </c>
    </row>
    <row r="29" spans="2:8" ht="25.9" customHeight="1" x14ac:dyDescent="0.2">
      <c r="B29" s="10" t="s">
        <v>30</v>
      </c>
      <c r="C29" s="25">
        <v>23409036.129999999</v>
      </c>
      <c r="D29" s="25">
        <v>-6166547.9600000009</v>
      </c>
      <c r="E29" s="30">
        <f t="shared" si="2"/>
        <v>17242488.169999998</v>
      </c>
      <c r="F29" s="26">
        <v>17113625.649999999</v>
      </c>
      <c r="G29" s="26">
        <v>16999074.399999999</v>
      </c>
      <c r="H29" s="34">
        <f t="shared" si="3"/>
        <v>128862.51999999955</v>
      </c>
    </row>
    <row r="30" spans="2:8" s="9" customFormat="1" ht="24" x14ac:dyDescent="0.2">
      <c r="B30" s="12" t="s">
        <v>31</v>
      </c>
      <c r="C30" s="7">
        <f>SUM(C31:C39)</f>
        <v>498704380.69999999</v>
      </c>
      <c r="D30" s="7">
        <f t="shared" ref="D30:H30" si="5">SUM(D31:D39)</f>
        <v>85599652.970000058</v>
      </c>
      <c r="E30" s="29">
        <f t="shared" si="5"/>
        <v>584304033.66999996</v>
      </c>
      <c r="F30" s="7">
        <f t="shared" si="5"/>
        <v>575133105.76999998</v>
      </c>
      <c r="G30" s="7">
        <f t="shared" si="5"/>
        <v>567518370.74000001</v>
      </c>
      <c r="H30" s="29">
        <f t="shared" si="5"/>
        <v>9170927.900000032</v>
      </c>
    </row>
    <row r="31" spans="2:8" x14ac:dyDescent="0.2">
      <c r="B31" s="10" t="s">
        <v>32</v>
      </c>
      <c r="C31" s="25">
        <v>175426799.66999999</v>
      </c>
      <c r="D31" s="25">
        <v>44694389.159999996</v>
      </c>
      <c r="E31" s="30">
        <f t="shared" si="2"/>
        <v>220121188.82999998</v>
      </c>
      <c r="F31" s="26">
        <v>220111600.27000001</v>
      </c>
      <c r="G31" s="26">
        <v>218922066.88</v>
      </c>
      <c r="H31" s="34">
        <f t="shared" si="3"/>
        <v>9588.5599999725819</v>
      </c>
    </row>
    <row r="32" spans="2:8" x14ac:dyDescent="0.2">
      <c r="B32" s="10" t="s">
        <v>33</v>
      </c>
      <c r="C32" s="25">
        <v>26976492.899999999</v>
      </c>
      <c r="D32" s="25">
        <v>-10368761.489999995</v>
      </c>
      <c r="E32" s="30">
        <f t="shared" si="2"/>
        <v>16607731.410000004</v>
      </c>
      <c r="F32" s="26">
        <v>16607731.199999999</v>
      </c>
      <c r="G32" s="26">
        <v>16421188.699999999</v>
      </c>
      <c r="H32" s="34">
        <f t="shared" si="3"/>
        <v>0.21000000461935997</v>
      </c>
    </row>
    <row r="33" spans="2:8" ht="24" x14ac:dyDescent="0.2">
      <c r="B33" s="10" t="s">
        <v>34</v>
      </c>
      <c r="C33" s="25">
        <v>40387480.68</v>
      </c>
      <c r="D33" s="25">
        <v>3888226.7599999905</v>
      </c>
      <c r="E33" s="30">
        <f t="shared" si="2"/>
        <v>44275707.43999999</v>
      </c>
      <c r="F33" s="26">
        <v>40756362.650000006</v>
      </c>
      <c r="G33" s="26">
        <v>38666390.270000003</v>
      </c>
      <c r="H33" s="34">
        <f t="shared" si="3"/>
        <v>3519344.7899999842</v>
      </c>
    </row>
    <row r="34" spans="2:8" ht="24.6" customHeight="1" x14ac:dyDescent="0.2">
      <c r="B34" s="10" t="s">
        <v>35</v>
      </c>
      <c r="C34" s="25">
        <v>50374967.770000003</v>
      </c>
      <c r="D34" s="25">
        <v>-18456359.829999998</v>
      </c>
      <c r="E34" s="30">
        <f t="shared" si="2"/>
        <v>31918607.940000005</v>
      </c>
      <c r="F34" s="26">
        <v>31918607.940000001</v>
      </c>
      <c r="G34" s="26">
        <v>31918607.940000001</v>
      </c>
      <c r="H34" s="34">
        <f t="shared" si="3"/>
        <v>3.7252902984619141E-9</v>
      </c>
    </row>
    <row r="35" spans="2:8" ht="24" x14ac:dyDescent="0.2">
      <c r="B35" s="10" t="s">
        <v>36</v>
      </c>
      <c r="C35" s="25">
        <v>77426914.700000003</v>
      </c>
      <c r="D35" s="25">
        <v>52157760.520000041</v>
      </c>
      <c r="E35" s="30">
        <f t="shared" si="2"/>
        <v>129584675.22000004</v>
      </c>
      <c r="F35" s="26">
        <v>124143752.54000001</v>
      </c>
      <c r="G35" s="26">
        <v>121154658.75</v>
      </c>
      <c r="H35" s="34">
        <f t="shared" si="3"/>
        <v>5440922.680000037</v>
      </c>
    </row>
    <row r="36" spans="2:8" ht="24" x14ac:dyDescent="0.2">
      <c r="B36" s="10" t="s">
        <v>37</v>
      </c>
      <c r="C36" s="25">
        <v>49084396.420000002</v>
      </c>
      <c r="D36" s="25">
        <v>52518063.180000007</v>
      </c>
      <c r="E36" s="30">
        <f t="shared" si="2"/>
        <v>101602459.60000001</v>
      </c>
      <c r="F36" s="26">
        <v>101602459.59999999</v>
      </c>
      <c r="G36" s="26">
        <v>100588066.14</v>
      </c>
      <c r="H36" s="34">
        <f t="shared" si="3"/>
        <v>1.4901161193847656E-8</v>
      </c>
    </row>
    <row r="37" spans="2:8" x14ac:dyDescent="0.2">
      <c r="B37" s="10" t="s">
        <v>38</v>
      </c>
      <c r="C37" s="25">
        <v>7457491.0700000003</v>
      </c>
      <c r="D37" s="25">
        <v>-5678376.8900000006</v>
      </c>
      <c r="E37" s="30">
        <f t="shared" si="2"/>
        <v>1779114.1799999997</v>
      </c>
      <c r="F37" s="26">
        <v>1779114.18</v>
      </c>
      <c r="G37" s="26">
        <v>1718737.67</v>
      </c>
      <c r="H37" s="34">
        <f t="shared" si="3"/>
        <v>-2.3283064365386963E-10</v>
      </c>
    </row>
    <row r="38" spans="2:8" x14ac:dyDescent="0.2">
      <c r="B38" s="10" t="s">
        <v>39</v>
      </c>
      <c r="C38" s="25">
        <v>31504316.489999998</v>
      </c>
      <c r="D38" s="25">
        <v>-14046063.299999997</v>
      </c>
      <c r="E38" s="30">
        <f t="shared" si="2"/>
        <v>17458253.190000001</v>
      </c>
      <c r="F38" s="26">
        <v>17358244.510000002</v>
      </c>
      <c r="G38" s="26">
        <v>17273421.510000002</v>
      </c>
      <c r="H38" s="34">
        <f t="shared" si="3"/>
        <v>100008.6799999997</v>
      </c>
    </row>
    <row r="39" spans="2:8" x14ac:dyDescent="0.2">
      <c r="B39" s="10" t="s">
        <v>40</v>
      </c>
      <c r="C39" s="25">
        <v>40065521</v>
      </c>
      <c r="D39" s="25">
        <v>-19109225.139999986</v>
      </c>
      <c r="E39" s="30">
        <f t="shared" si="2"/>
        <v>20956295.860000014</v>
      </c>
      <c r="F39" s="26">
        <v>20855232.879999999</v>
      </c>
      <c r="G39" s="26">
        <v>20855232.879999999</v>
      </c>
      <c r="H39" s="34">
        <f t="shared" si="3"/>
        <v>101062.98000001535</v>
      </c>
    </row>
    <row r="40" spans="2:8" s="9" customFormat="1" ht="25.5" customHeight="1" x14ac:dyDescent="0.2">
      <c r="B40" s="12" t="s">
        <v>41</v>
      </c>
      <c r="C40" s="7">
        <f>SUM(C41:C49)</f>
        <v>635734555.53999996</v>
      </c>
      <c r="D40" s="7">
        <f t="shared" ref="D40:H40" si="6">SUM(D41:D49)</f>
        <v>230526293.46000004</v>
      </c>
      <c r="E40" s="29">
        <f t="shared" si="6"/>
        <v>866260849</v>
      </c>
      <c r="F40" s="7">
        <f t="shared" si="6"/>
        <v>857041730.94999981</v>
      </c>
      <c r="G40" s="7">
        <f t="shared" si="6"/>
        <v>820357141.3599999</v>
      </c>
      <c r="H40" s="29">
        <f t="shared" si="6"/>
        <v>9219118.0500000194</v>
      </c>
    </row>
    <row r="41" spans="2:8" ht="24" x14ac:dyDescent="0.2">
      <c r="B41" s="10" t="s">
        <v>42</v>
      </c>
      <c r="C41" s="25">
        <v>419664000</v>
      </c>
      <c r="D41" s="25">
        <v>45161822.400000006</v>
      </c>
      <c r="E41" s="30">
        <f t="shared" si="2"/>
        <v>464825822.39999998</v>
      </c>
      <c r="F41" s="26">
        <v>464825822.39999998</v>
      </c>
      <c r="G41" s="26">
        <v>464825822.39999998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103123808.73999999</v>
      </c>
      <c r="D44" s="25">
        <v>174463257</v>
      </c>
      <c r="E44" s="30">
        <f t="shared" si="2"/>
        <v>277587065.74000001</v>
      </c>
      <c r="F44" s="26">
        <v>268367947.69</v>
      </c>
      <c r="G44" s="26">
        <v>256530024.69999999</v>
      </c>
      <c r="H44" s="34">
        <f t="shared" si="3"/>
        <v>9219118.0500000119</v>
      </c>
    </row>
    <row r="45" spans="2:8" x14ac:dyDescent="0.2">
      <c r="B45" s="10" t="s">
        <v>46</v>
      </c>
      <c r="C45" s="25">
        <v>19842539</v>
      </c>
      <c r="D45" s="25">
        <v>-4839985.4800000004</v>
      </c>
      <c r="E45" s="30">
        <f t="shared" si="2"/>
        <v>15002553.52</v>
      </c>
      <c r="F45" s="26">
        <v>15002553.52</v>
      </c>
      <c r="G45" s="26">
        <v>15002553.52</v>
      </c>
      <c r="H45" s="34">
        <f t="shared" si="3"/>
        <v>0</v>
      </c>
    </row>
    <row r="46" spans="2:8" ht="24" x14ac:dyDescent="0.2">
      <c r="B46" s="10" t="s">
        <v>47</v>
      </c>
      <c r="C46" s="25">
        <v>50216398.799999997</v>
      </c>
      <c r="D46" s="25">
        <v>-209702.89999999106</v>
      </c>
      <c r="E46" s="30">
        <f t="shared" si="2"/>
        <v>50006695.900000006</v>
      </c>
      <c r="F46" s="26">
        <v>50006695.900000006</v>
      </c>
      <c r="G46" s="26">
        <v>25160029.300000001</v>
      </c>
      <c r="H46" s="34">
        <f t="shared" si="3"/>
        <v>0</v>
      </c>
    </row>
    <row r="47" spans="2:8" x14ac:dyDescent="0.2">
      <c r="B47" s="10" t="s">
        <v>48</v>
      </c>
      <c r="C47" s="25">
        <v>42887809</v>
      </c>
      <c r="D47" s="25">
        <v>15950902.440000005</v>
      </c>
      <c r="E47" s="30">
        <f t="shared" si="2"/>
        <v>58838711.440000005</v>
      </c>
      <c r="F47" s="26">
        <v>58838711.439999998</v>
      </c>
      <c r="G47" s="26">
        <v>58838711.439999998</v>
      </c>
      <c r="H47" s="34">
        <f t="shared" si="3"/>
        <v>7.4505805969238281E-9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38203529.810000002</v>
      </c>
      <c r="D50" s="7">
        <f t="shared" ref="D50:H50" si="7">SUM(D51:D59)</f>
        <v>81738551.670000002</v>
      </c>
      <c r="E50" s="29">
        <f t="shared" si="7"/>
        <v>119942081.48</v>
      </c>
      <c r="F50" s="7">
        <f t="shared" si="7"/>
        <v>114088242.25</v>
      </c>
      <c r="G50" s="7">
        <f t="shared" si="7"/>
        <v>113352658.44</v>
      </c>
      <c r="H50" s="29">
        <f t="shared" si="7"/>
        <v>5853839.2299999967</v>
      </c>
    </row>
    <row r="51" spans="2:8" x14ac:dyDescent="0.2">
      <c r="B51" s="10" t="s">
        <v>52</v>
      </c>
      <c r="C51" s="25">
        <v>3548529.81</v>
      </c>
      <c r="D51" s="25">
        <v>21666980.200000003</v>
      </c>
      <c r="E51" s="30">
        <f t="shared" si="2"/>
        <v>25215510.010000002</v>
      </c>
      <c r="F51" s="26">
        <v>25175446.010000002</v>
      </c>
      <c r="G51" s="26">
        <v>25071577.300000001</v>
      </c>
      <c r="H51" s="34">
        <f t="shared" si="3"/>
        <v>40064</v>
      </c>
    </row>
    <row r="52" spans="2:8" x14ac:dyDescent="0.2">
      <c r="B52" s="10" t="s">
        <v>53</v>
      </c>
      <c r="C52" s="25">
        <v>135000</v>
      </c>
      <c r="D52" s="25">
        <v>20686445.040000003</v>
      </c>
      <c r="E52" s="30">
        <f t="shared" si="2"/>
        <v>20821445.040000003</v>
      </c>
      <c r="F52" s="26">
        <v>20821445.039999999</v>
      </c>
      <c r="G52" s="26">
        <v>20821445.039999999</v>
      </c>
      <c r="H52" s="34">
        <f t="shared" si="3"/>
        <v>3.7252902984619141E-9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33870000</v>
      </c>
      <c r="D54" s="25">
        <v>-11791883.810000002</v>
      </c>
      <c r="E54" s="30">
        <f t="shared" si="2"/>
        <v>22078116.189999998</v>
      </c>
      <c r="F54" s="26">
        <v>21369553.440000001</v>
      </c>
      <c r="G54" s="26">
        <v>21369550.440000001</v>
      </c>
      <c r="H54" s="34">
        <f t="shared" si="3"/>
        <v>708562.74999999627</v>
      </c>
    </row>
    <row r="55" spans="2:8" x14ac:dyDescent="0.2">
      <c r="B55" s="10" t="s">
        <v>56</v>
      </c>
      <c r="C55" s="25">
        <v>0</v>
      </c>
      <c r="D55" s="25">
        <v>1253000</v>
      </c>
      <c r="E55" s="30">
        <f t="shared" si="2"/>
        <v>1253000</v>
      </c>
      <c r="F55" s="26">
        <v>1253000</v>
      </c>
      <c r="G55" s="26">
        <v>1253000</v>
      </c>
      <c r="H55" s="34">
        <f t="shared" si="3"/>
        <v>0</v>
      </c>
    </row>
    <row r="56" spans="2:8" x14ac:dyDescent="0.2">
      <c r="B56" s="10" t="s">
        <v>57</v>
      </c>
      <c r="C56" s="25">
        <v>450000</v>
      </c>
      <c r="D56" s="25">
        <v>39269528.640000001</v>
      </c>
      <c r="E56" s="30">
        <f t="shared" si="2"/>
        <v>39719528.640000001</v>
      </c>
      <c r="F56" s="26">
        <v>34614316.160000004</v>
      </c>
      <c r="G56" s="26">
        <v>33982604.060000002</v>
      </c>
      <c r="H56" s="34">
        <f t="shared" si="3"/>
        <v>5105212.4799999967</v>
      </c>
    </row>
    <row r="57" spans="2:8" x14ac:dyDescent="0.2">
      <c r="B57" s="10" t="s">
        <v>58</v>
      </c>
      <c r="C57" s="25">
        <v>200000</v>
      </c>
      <c r="D57" s="25">
        <v>-200000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10854481.6</v>
      </c>
      <c r="E59" s="30">
        <f t="shared" si="2"/>
        <v>10854481.6</v>
      </c>
      <c r="F59" s="26">
        <v>10854481.6</v>
      </c>
      <c r="G59" s="26">
        <v>10854481.6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335333514.90999997</v>
      </c>
      <c r="D60" s="7">
        <f t="shared" ref="D60:H60" si="8">SUM(D61:D63)</f>
        <v>-18964183.539999962</v>
      </c>
      <c r="E60" s="29">
        <f t="shared" si="8"/>
        <v>316369331.37000006</v>
      </c>
      <c r="F60" s="7">
        <f t="shared" si="8"/>
        <v>247091315.27999997</v>
      </c>
      <c r="G60" s="7">
        <f t="shared" si="8"/>
        <v>243151797.48999998</v>
      </c>
      <c r="H60" s="29">
        <f t="shared" si="8"/>
        <v>69278016.090000063</v>
      </c>
    </row>
    <row r="61" spans="2:8" x14ac:dyDescent="0.2">
      <c r="B61" s="10" t="s">
        <v>62</v>
      </c>
      <c r="C61" s="25">
        <v>191700464</v>
      </c>
      <c r="D61" s="25">
        <v>101946990.30000001</v>
      </c>
      <c r="E61" s="30">
        <f t="shared" si="2"/>
        <v>293647454.30000001</v>
      </c>
      <c r="F61" s="26">
        <v>231884013.86999997</v>
      </c>
      <c r="G61" s="26">
        <v>228744583.66999999</v>
      </c>
      <c r="H61" s="34">
        <f t="shared" si="3"/>
        <v>61763440.430000037</v>
      </c>
    </row>
    <row r="62" spans="2:8" x14ac:dyDescent="0.2">
      <c r="B62" s="10" t="s">
        <v>63</v>
      </c>
      <c r="C62" s="25">
        <v>0</v>
      </c>
      <c r="D62" s="25">
        <v>15813357.280000001</v>
      </c>
      <c r="E62" s="30">
        <f t="shared" si="2"/>
        <v>15813357.280000001</v>
      </c>
      <c r="F62" s="26">
        <v>15207301.41</v>
      </c>
      <c r="G62" s="26">
        <v>14407213.82</v>
      </c>
      <c r="H62" s="34">
        <f t="shared" si="3"/>
        <v>606055.87000000104</v>
      </c>
    </row>
    <row r="63" spans="2:8" x14ac:dyDescent="0.2">
      <c r="B63" s="10" t="s">
        <v>64</v>
      </c>
      <c r="C63" s="25">
        <v>143633050.91</v>
      </c>
      <c r="D63" s="25">
        <v>-136724531.11999997</v>
      </c>
      <c r="E63" s="30">
        <f t="shared" si="2"/>
        <v>6908519.7900000215</v>
      </c>
      <c r="F63" s="26">
        <v>0</v>
      </c>
      <c r="G63" s="26">
        <v>0</v>
      </c>
      <c r="H63" s="34">
        <f>SUM(E63-F63)</f>
        <v>6908519.7900000215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18614666</v>
      </c>
      <c r="D77" s="7">
        <f t="shared" ref="D77:H77" si="11">SUM(D78:D84)</f>
        <v>-1986558.54</v>
      </c>
      <c r="E77" s="29">
        <f t="shared" si="11"/>
        <v>16628107.460000001</v>
      </c>
      <c r="F77" s="7">
        <f t="shared" si="11"/>
        <v>16628107.460000001</v>
      </c>
      <c r="G77" s="7">
        <f t="shared" si="11"/>
        <v>16628107.460000001</v>
      </c>
      <c r="H77" s="29">
        <f t="shared" si="11"/>
        <v>0</v>
      </c>
    </row>
    <row r="78" spans="2:8" x14ac:dyDescent="0.2">
      <c r="B78" s="10" t="s">
        <v>79</v>
      </c>
      <c r="C78" s="25">
        <v>15186666</v>
      </c>
      <c r="D78" s="25">
        <v>-120000</v>
      </c>
      <c r="E78" s="30">
        <f t="shared" si="2"/>
        <v>15066666</v>
      </c>
      <c r="F78" s="26">
        <v>15066666</v>
      </c>
      <c r="G78" s="25">
        <v>15066666</v>
      </c>
      <c r="H78" s="34">
        <f t="shared" si="3"/>
        <v>0</v>
      </c>
    </row>
    <row r="79" spans="2:8" x14ac:dyDescent="0.2">
      <c r="B79" s="10" t="s">
        <v>80</v>
      </c>
      <c r="C79" s="25">
        <v>3200000</v>
      </c>
      <c r="D79" s="25">
        <v>-1638558.54</v>
      </c>
      <c r="E79" s="30">
        <f t="shared" si="2"/>
        <v>1561441.46</v>
      </c>
      <c r="F79" s="26">
        <v>1561441.46</v>
      </c>
      <c r="G79" s="25">
        <v>1561441.46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228000</v>
      </c>
      <c r="D81" s="25">
        <v>-228000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905670075</v>
      </c>
      <c r="D85" s="17">
        <f t="shared" ref="D85:H85" si="14">SUM(D86,D94,D104,D114,D124,D134,D138,D147,D151)</f>
        <v>147646773.81999999</v>
      </c>
      <c r="E85" s="31">
        <f t="shared" si="14"/>
        <v>1053316848.8199999</v>
      </c>
      <c r="F85" s="17">
        <f t="shared" si="14"/>
        <v>1047236896.2</v>
      </c>
      <c r="G85" s="17">
        <f t="shared" si="14"/>
        <v>998214221.84000003</v>
      </c>
      <c r="H85" s="31">
        <f t="shared" si="14"/>
        <v>6079952.6200000346</v>
      </c>
      <c r="M85" s="18"/>
    </row>
    <row r="86" spans="2:13" x14ac:dyDescent="0.2">
      <c r="B86" s="19" t="s">
        <v>13</v>
      </c>
      <c r="C86" s="7">
        <f>SUM(C87:C93)</f>
        <v>179724096.59999999</v>
      </c>
      <c r="D86" s="7">
        <f t="shared" ref="D86:H86" si="15">SUM(D87:D93)</f>
        <v>3216263.4899999965</v>
      </c>
      <c r="E86" s="29">
        <f t="shared" si="15"/>
        <v>182940360.09</v>
      </c>
      <c r="F86" s="7">
        <f t="shared" si="15"/>
        <v>182940360.09</v>
      </c>
      <c r="G86" s="7">
        <f t="shared" si="15"/>
        <v>182940360.09</v>
      </c>
      <c r="H86" s="29">
        <f t="shared" si="15"/>
        <v>-3.7252902984619141E-9</v>
      </c>
    </row>
    <row r="87" spans="2:13" ht="24" x14ac:dyDescent="0.2">
      <c r="B87" s="10" t="s">
        <v>14</v>
      </c>
      <c r="C87" s="25">
        <v>38857745.439999998</v>
      </c>
      <c r="D87" s="25">
        <v>5865650.6400000006</v>
      </c>
      <c r="E87" s="30">
        <f>SUM(C87:D87)</f>
        <v>44723396.079999998</v>
      </c>
      <c r="F87" s="26">
        <v>44723396.079999998</v>
      </c>
      <c r="G87" s="26">
        <v>44723396.079999998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35054592.859999999</v>
      </c>
      <c r="D89" s="25">
        <v>17001313.219999999</v>
      </c>
      <c r="E89" s="30">
        <f t="shared" si="17"/>
        <v>52055906.079999998</v>
      </c>
      <c r="F89" s="26">
        <v>52055906.079999998</v>
      </c>
      <c r="G89" s="26">
        <v>52055906.079999998</v>
      </c>
      <c r="H89" s="34">
        <f t="shared" si="16"/>
        <v>0</v>
      </c>
    </row>
    <row r="90" spans="2:13" x14ac:dyDescent="0.2">
      <c r="B90" s="10" t="s">
        <v>17</v>
      </c>
      <c r="C90" s="25">
        <v>13167614.130000001</v>
      </c>
      <c r="D90" s="25">
        <v>-3256777.66</v>
      </c>
      <c r="E90" s="30">
        <f t="shared" si="17"/>
        <v>9910836.4700000007</v>
      </c>
      <c r="F90" s="26">
        <v>9910836.4700000007</v>
      </c>
      <c r="G90" s="26">
        <v>9910836.4700000007</v>
      </c>
      <c r="H90" s="34">
        <f t="shared" si="16"/>
        <v>0</v>
      </c>
    </row>
    <row r="91" spans="2:13" x14ac:dyDescent="0.2">
      <c r="B91" s="10" t="s">
        <v>18</v>
      </c>
      <c r="C91" s="25">
        <v>59776681.020000003</v>
      </c>
      <c r="D91" s="25">
        <v>-10199428.090000002</v>
      </c>
      <c r="E91" s="30">
        <f t="shared" si="17"/>
        <v>49577252.93</v>
      </c>
      <c r="F91" s="26">
        <v>49577252.93</v>
      </c>
      <c r="G91" s="26">
        <v>49577252.93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32867463.149999999</v>
      </c>
      <c r="D93" s="25">
        <v>-6194494.620000001</v>
      </c>
      <c r="E93" s="30">
        <f t="shared" si="17"/>
        <v>26672968.529999997</v>
      </c>
      <c r="F93" s="26">
        <v>26672968.530000001</v>
      </c>
      <c r="G93" s="26">
        <v>26672968.530000001</v>
      </c>
      <c r="H93" s="34">
        <f t="shared" si="16"/>
        <v>-3.7252902984619141E-9</v>
      </c>
    </row>
    <row r="94" spans="2:13" ht="24" x14ac:dyDescent="0.2">
      <c r="B94" s="20" t="s">
        <v>21</v>
      </c>
      <c r="C94" s="7">
        <f>SUM(C95:C103)</f>
        <v>106358380.40000001</v>
      </c>
      <c r="D94" s="7">
        <f t="shared" ref="D94:H94" si="18">SUM(D95:D103)</f>
        <v>30645556.819999993</v>
      </c>
      <c r="E94" s="29">
        <f t="shared" si="18"/>
        <v>137003937.22</v>
      </c>
      <c r="F94" s="7">
        <f t="shared" si="18"/>
        <v>137003906.92000002</v>
      </c>
      <c r="G94" s="7">
        <f t="shared" si="18"/>
        <v>109399222.11</v>
      </c>
      <c r="H94" s="29">
        <f t="shared" si="18"/>
        <v>30.299999991431832</v>
      </c>
    </row>
    <row r="95" spans="2:13" ht="24" x14ac:dyDescent="0.2">
      <c r="B95" s="10" t="s">
        <v>22</v>
      </c>
      <c r="C95" s="25">
        <v>0</v>
      </c>
      <c r="D95" s="25">
        <v>8533041.25</v>
      </c>
      <c r="E95" s="30">
        <f t="shared" si="17"/>
        <v>8533041.25</v>
      </c>
      <c r="F95" s="26">
        <v>8533041.25</v>
      </c>
      <c r="G95" s="26">
        <v>2770453.6</v>
      </c>
      <c r="H95" s="34">
        <f t="shared" si="16"/>
        <v>0</v>
      </c>
    </row>
    <row r="96" spans="2:13" x14ac:dyDescent="0.2">
      <c r="B96" s="10" t="s">
        <v>23</v>
      </c>
      <c r="C96" s="25">
        <v>0</v>
      </c>
      <c r="D96" s="25">
        <v>3920</v>
      </c>
      <c r="E96" s="30">
        <f t="shared" si="17"/>
        <v>3920</v>
      </c>
      <c r="F96" s="26">
        <v>3920</v>
      </c>
      <c r="G96" s="26">
        <v>3920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4331867.8599999994</v>
      </c>
      <c r="E98" s="30">
        <f t="shared" si="17"/>
        <v>4331867.8599999994</v>
      </c>
      <c r="F98" s="26">
        <v>4331867.8499999996</v>
      </c>
      <c r="G98" s="26">
        <v>4085967.85</v>
      </c>
      <c r="H98" s="34">
        <f t="shared" si="16"/>
        <v>9.9999997764825821E-3</v>
      </c>
    </row>
    <row r="99" spans="2:18" ht="24" x14ac:dyDescent="0.2">
      <c r="B99" s="10" t="s">
        <v>26</v>
      </c>
      <c r="C99" s="25">
        <v>0</v>
      </c>
      <c r="D99" s="25">
        <v>251737</v>
      </c>
      <c r="E99" s="30">
        <f t="shared" si="17"/>
        <v>251737</v>
      </c>
      <c r="F99" s="26">
        <v>251737</v>
      </c>
      <c r="G99" s="26">
        <v>247735</v>
      </c>
      <c r="H99" s="34">
        <f t="shared" si="16"/>
        <v>0</v>
      </c>
      <c r="J99" s="21"/>
    </row>
    <row r="100" spans="2:18" x14ac:dyDescent="0.2">
      <c r="B100" s="10" t="s">
        <v>27</v>
      </c>
      <c r="C100" s="25">
        <v>101358380.40000001</v>
      </c>
      <c r="D100" s="25">
        <v>934314.26999999583</v>
      </c>
      <c r="E100" s="30">
        <f t="shared" si="17"/>
        <v>102292694.67</v>
      </c>
      <c r="F100" s="26">
        <v>102292664.38000001</v>
      </c>
      <c r="G100" s="26">
        <v>97930761.400000006</v>
      </c>
      <c r="H100" s="34">
        <f t="shared" si="16"/>
        <v>30.28999999165535</v>
      </c>
      <c r="R100" s="2"/>
    </row>
    <row r="101" spans="2:18" ht="24" x14ac:dyDescent="0.2">
      <c r="B101" s="10" t="s">
        <v>28</v>
      </c>
      <c r="C101" s="25">
        <v>4000000</v>
      </c>
      <c r="D101" s="25">
        <v>10602983.5</v>
      </c>
      <c r="E101" s="30">
        <f t="shared" si="17"/>
        <v>14602983.5</v>
      </c>
      <c r="F101" s="26">
        <v>14602983.5</v>
      </c>
      <c r="G101" s="26">
        <v>2246735.84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6135967.1999999993</v>
      </c>
      <c r="E102" s="30">
        <f t="shared" si="17"/>
        <v>6135967.1999999993</v>
      </c>
      <c r="F102" s="26">
        <v>6135967.1999999993</v>
      </c>
      <c r="G102" s="26">
        <v>1433025.6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1000000</v>
      </c>
      <c r="D103" s="25">
        <v>-148274.26</v>
      </c>
      <c r="E103" s="30">
        <f t="shared" si="17"/>
        <v>851725.74</v>
      </c>
      <c r="F103" s="26">
        <v>851725.74</v>
      </c>
      <c r="G103" s="26">
        <v>680622.82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200626298</v>
      </c>
      <c r="D104" s="7">
        <f t="shared" ref="D104:H104" si="19">SUM(D105:D113)</f>
        <v>1972880.0199999809</v>
      </c>
      <c r="E104" s="29">
        <f t="shared" si="19"/>
        <v>202599178.01999998</v>
      </c>
      <c r="F104" s="7">
        <f t="shared" si="19"/>
        <v>201969348.16999999</v>
      </c>
      <c r="G104" s="7">
        <f t="shared" si="19"/>
        <v>200195723.16999999</v>
      </c>
      <c r="H104" s="29">
        <f t="shared" si="19"/>
        <v>629829.84999998845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39126298</v>
      </c>
      <c r="D106" s="25">
        <v>-2233299.6599999964</v>
      </c>
      <c r="E106" s="30">
        <f t="shared" si="17"/>
        <v>36892998.340000004</v>
      </c>
      <c r="F106" s="26">
        <v>36892998.340000004</v>
      </c>
      <c r="G106" s="26">
        <v>36892998.340000004</v>
      </c>
      <c r="H106" s="34">
        <f t="shared" si="16"/>
        <v>0</v>
      </c>
    </row>
    <row r="107" spans="2:18" ht="24" x14ac:dyDescent="0.2">
      <c r="B107" s="10" t="s">
        <v>34</v>
      </c>
      <c r="C107" s="25">
        <v>700000</v>
      </c>
      <c r="D107" s="25">
        <v>9317670.25</v>
      </c>
      <c r="E107" s="30">
        <f t="shared" si="17"/>
        <v>10017670.25</v>
      </c>
      <c r="F107" s="26">
        <v>9753684.5999999996</v>
      </c>
      <c r="G107" s="26">
        <v>9753684.5999999996</v>
      </c>
      <c r="H107" s="34">
        <f t="shared" si="16"/>
        <v>263985.65000000037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160800000</v>
      </c>
      <c r="D109" s="25">
        <v>-5111490.5700000226</v>
      </c>
      <c r="E109" s="30">
        <f t="shared" si="17"/>
        <v>155688509.42999998</v>
      </c>
      <c r="F109" s="26">
        <v>155322665.22999999</v>
      </c>
      <c r="G109" s="26">
        <v>153549040.22999999</v>
      </c>
      <c r="H109" s="34">
        <f t="shared" si="16"/>
        <v>365844.19999998808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40473385</v>
      </c>
      <c r="D114" s="7">
        <f t="shared" ref="D114:H114" si="20">SUM(D115:D123)</f>
        <v>-8312518.1399999931</v>
      </c>
      <c r="E114" s="29">
        <f t="shared" si="20"/>
        <v>32160866.860000007</v>
      </c>
      <c r="F114" s="7">
        <f t="shared" si="20"/>
        <v>32160866.859999999</v>
      </c>
      <c r="G114" s="7">
        <f t="shared" si="20"/>
        <v>31632044.789999999</v>
      </c>
      <c r="H114" s="29">
        <f t="shared" si="20"/>
        <v>7.4505805969238281E-9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40473385</v>
      </c>
      <c r="D118" s="25">
        <v>-10115990.209999993</v>
      </c>
      <c r="E118" s="30">
        <f t="shared" si="17"/>
        <v>30357394.790000007</v>
      </c>
      <c r="F118" s="26">
        <v>30357394.789999999</v>
      </c>
      <c r="G118" s="26">
        <v>29828572.719999999</v>
      </c>
      <c r="H118" s="34">
        <f t="shared" si="16"/>
        <v>7.4505805969238281E-9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1803472.07</v>
      </c>
      <c r="E120" s="30">
        <f t="shared" si="17"/>
        <v>1803472.07</v>
      </c>
      <c r="F120" s="26">
        <v>1803472.07</v>
      </c>
      <c r="G120" s="26">
        <v>1803472.07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4408773.9399999995</v>
      </c>
      <c r="E124" s="29">
        <f t="shared" si="21"/>
        <v>4408773.9399999995</v>
      </c>
      <c r="F124" s="7">
        <f t="shared" si="21"/>
        <v>1494018.86</v>
      </c>
      <c r="G124" s="7">
        <f t="shared" si="21"/>
        <v>265160</v>
      </c>
      <c r="H124" s="29">
        <f t="shared" si="21"/>
        <v>2914755.08</v>
      </c>
    </row>
    <row r="125" spans="2:8" x14ac:dyDescent="0.2">
      <c r="B125" s="10" t="s">
        <v>52</v>
      </c>
      <c r="C125" s="25">
        <v>0</v>
      </c>
      <c r="D125" s="25">
        <v>1302018.3599999999</v>
      </c>
      <c r="E125" s="30">
        <f t="shared" si="17"/>
        <v>1302018.3599999999</v>
      </c>
      <c r="F125" s="26">
        <v>8352</v>
      </c>
      <c r="G125" s="26">
        <v>8352</v>
      </c>
      <c r="H125" s="34">
        <f t="shared" si="16"/>
        <v>1293666.3599999999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1390000</v>
      </c>
      <c r="E128" s="30">
        <f t="shared" si="17"/>
        <v>1390000</v>
      </c>
      <c r="F128" s="26">
        <v>0</v>
      </c>
      <c r="G128" s="26">
        <v>0</v>
      </c>
      <c r="H128" s="34">
        <f t="shared" si="16"/>
        <v>1390000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1716755.58</v>
      </c>
      <c r="E130" s="30">
        <f t="shared" si="17"/>
        <v>1716755.58</v>
      </c>
      <c r="F130" s="26">
        <v>1485666.86</v>
      </c>
      <c r="G130" s="26">
        <v>256808</v>
      </c>
      <c r="H130" s="34">
        <f t="shared" si="16"/>
        <v>231088.71999999997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252270806</v>
      </c>
      <c r="D134" s="7">
        <f t="shared" ref="D134:H134" si="22">SUM(D135:D137)</f>
        <v>103545253.40000004</v>
      </c>
      <c r="E134" s="29">
        <f t="shared" si="22"/>
        <v>355816059.40000004</v>
      </c>
      <c r="F134" s="7">
        <f t="shared" si="22"/>
        <v>353280723.32999998</v>
      </c>
      <c r="G134" s="7">
        <f t="shared" si="22"/>
        <v>335394039.70999998</v>
      </c>
      <c r="H134" s="29">
        <f t="shared" si="22"/>
        <v>2535336.0700000571</v>
      </c>
    </row>
    <row r="135" spans="2:8" x14ac:dyDescent="0.2">
      <c r="B135" s="10" t="s">
        <v>62</v>
      </c>
      <c r="C135" s="25">
        <v>235770806</v>
      </c>
      <c r="D135" s="26">
        <v>115161077.33000004</v>
      </c>
      <c r="E135" s="30">
        <f t="shared" si="17"/>
        <v>350931883.33000004</v>
      </c>
      <c r="F135" s="26">
        <v>348527840.38999999</v>
      </c>
      <c r="G135" s="26">
        <v>330641156.76999998</v>
      </c>
      <c r="H135" s="34">
        <f t="shared" si="16"/>
        <v>2404042.9400000572</v>
      </c>
    </row>
    <row r="136" spans="2:8" x14ac:dyDescent="0.2">
      <c r="B136" s="10" t="s">
        <v>63</v>
      </c>
      <c r="C136" s="25">
        <v>16500000</v>
      </c>
      <c r="D136" s="26">
        <v>-11615823.93</v>
      </c>
      <c r="E136" s="30">
        <f t="shared" si="17"/>
        <v>4884176.07</v>
      </c>
      <c r="F136" s="26">
        <v>4752882.9400000004</v>
      </c>
      <c r="G136" s="26">
        <v>4752882.9400000004</v>
      </c>
      <c r="H136" s="34">
        <f t="shared" si="16"/>
        <v>131293.12999999989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126217109</v>
      </c>
      <c r="D151" s="7">
        <f t="shared" ref="D151:H151" si="25">SUM(D152:D158)</f>
        <v>12170564.290000001</v>
      </c>
      <c r="E151" s="29">
        <f t="shared" si="25"/>
        <v>138387673.28999999</v>
      </c>
      <c r="F151" s="7">
        <f t="shared" si="25"/>
        <v>138387671.97</v>
      </c>
      <c r="G151" s="7">
        <f t="shared" si="25"/>
        <v>138387671.97</v>
      </c>
      <c r="H151" s="29">
        <f t="shared" si="25"/>
        <v>1.3199999933131039</v>
      </c>
    </row>
    <row r="152" spans="2:8" x14ac:dyDescent="0.2">
      <c r="B152" s="10" t="s">
        <v>79</v>
      </c>
      <c r="C152" s="25">
        <v>116060609</v>
      </c>
      <c r="D152" s="26">
        <v>18915582.82</v>
      </c>
      <c r="E152" s="30">
        <f t="shared" si="17"/>
        <v>134976191.81999999</v>
      </c>
      <c r="F152" s="26">
        <v>134976190.5</v>
      </c>
      <c r="G152" s="26">
        <v>134976190.5</v>
      </c>
      <c r="H152" s="34">
        <f t="shared" si="16"/>
        <v>1.3199999928474426</v>
      </c>
    </row>
    <row r="153" spans="2:8" x14ac:dyDescent="0.2">
      <c r="B153" s="10" t="s">
        <v>80</v>
      </c>
      <c r="C153" s="25">
        <v>10156500</v>
      </c>
      <c r="D153" s="26">
        <v>-6745018.5299999993</v>
      </c>
      <c r="E153" s="30">
        <f t="shared" si="17"/>
        <v>3411481.4700000007</v>
      </c>
      <c r="F153" s="26">
        <v>3411481.47</v>
      </c>
      <c r="G153" s="26">
        <v>3411481.47</v>
      </c>
      <c r="H153" s="34">
        <f t="shared" si="16"/>
        <v>4.6566128730773926E-10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3778331093.9999995</v>
      </c>
      <c r="D160" s="24">
        <f t="shared" ref="D160:G160" si="28">SUM(D10,D85)</f>
        <v>590732190.87000012</v>
      </c>
      <c r="E160" s="32">
        <f>SUM(E10,E85)</f>
        <v>4369063284.8699999</v>
      </c>
      <c r="F160" s="24">
        <f t="shared" si="28"/>
        <v>4266565315.8599997</v>
      </c>
      <c r="G160" s="24">
        <f t="shared" si="28"/>
        <v>4168156974.9299998</v>
      </c>
      <c r="H160" s="32">
        <f>SUM(H10,H85)</f>
        <v>102497969.01000014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2020-10-27T18:49:00Z</cp:lastPrinted>
  <dcterms:created xsi:type="dcterms:W3CDTF">2020-01-08T21:14:59Z</dcterms:created>
  <dcterms:modified xsi:type="dcterms:W3CDTF">2021-02-11T21:36:37Z</dcterms:modified>
</cp:coreProperties>
</file>